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9990" windowHeight="6000" tabRatio="849" activeTab="4"/>
  </bookViews>
  <sheets>
    <sheet name="Титульный лист" sheetId="1" r:id="rId1"/>
    <sheet name="ф.3.5." sheetId="3" r:id="rId2"/>
    <sheet name="ф.3.6." sheetId="4" r:id="rId3"/>
    <sheet name="ф.3.7.инв." sheetId="2" r:id="rId4"/>
    <sheet name="ф.3.9" sheetId="5" r:id="rId5"/>
    <sheet name="ф.3.11.Закупки" sheetId="8" r:id="rId6"/>
    <sheet name="ф.3.12." sheetId="9" r:id="rId7"/>
  </sheets>
  <definedNames/>
  <calcPr calcId="125725"/>
</workbook>
</file>

<file path=xl/sharedStrings.xml><?xml version="1.0" encoding="utf-8"?>
<sst xmlns="http://schemas.openxmlformats.org/spreadsheetml/2006/main" count="265" uniqueCount="179">
  <si>
    <t>Субъект РФ</t>
  </si>
  <si>
    <t>Отчетный год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</si>
  <si>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</si>
  <si>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</si>
  <si>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</si>
  <si>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Муниципальное унитарное предприятие "Элиставодоканал" г. Элиста</t>
  </si>
  <si>
    <t>ИНН организации</t>
  </si>
  <si>
    <t>КПП организации</t>
  </si>
  <si>
    <t>Вид деятельности</t>
  </si>
  <si>
    <t>НДС</t>
  </si>
  <si>
    <t>Отчетность представлена без НДС</t>
  </si>
  <si>
    <t>Муниципальный район</t>
  </si>
  <si>
    <t>Наименование МР</t>
  </si>
  <si>
    <t>Городской округ город Элиста</t>
  </si>
  <si>
    <t>Муниципальное образование</t>
  </si>
  <si>
    <t>Наименование МО</t>
  </si>
  <si>
    <t>Город Элиста</t>
  </si>
  <si>
    <t>ОКТМО</t>
  </si>
  <si>
    <t>Юридический адрес</t>
  </si>
  <si>
    <t>358003, г. Элиста, ул. Клыкова, 77 6</t>
  </si>
  <si>
    <t>Почтовый адрес</t>
  </si>
  <si>
    <t>Руководитель</t>
  </si>
  <si>
    <t>Фамилия, имя, отчество</t>
  </si>
  <si>
    <t>Лиджи-Горяев Владимир Дмитриевич</t>
  </si>
  <si>
    <t>Контактный телефон</t>
  </si>
  <si>
    <t>8(84722)2-24-29</t>
  </si>
  <si>
    <t>Главный бухгалтер</t>
  </si>
  <si>
    <t>Бурунгушева Надежда Убушаевна</t>
  </si>
  <si>
    <t>8(84722)2-06-38</t>
  </si>
  <si>
    <t>Должностное лицо, ответственное за составление формы</t>
  </si>
  <si>
    <t>Манджиева Надежда Яковлевна</t>
  </si>
  <si>
    <t>Должность</t>
  </si>
  <si>
    <t>Начальник планово-экономического отдела</t>
  </si>
  <si>
    <t>Республика Калмыкия</t>
  </si>
  <si>
    <t>e-mail</t>
  </si>
  <si>
    <t>elistavodokanal@mail.ru</t>
  </si>
  <si>
    <t>X</t>
  </si>
  <si>
    <t>бюджет муниципального образования</t>
  </si>
  <si>
    <t>6.3</t>
  </si>
  <si>
    <t>плата за подключение</t>
  </si>
  <si>
    <t>6.2</t>
  </si>
  <si>
    <t>инвестиционная надбавка к тарифу</t>
  </si>
  <si>
    <t>6.1</t>
  </si>
  <si>
    <t>Декабрь 2015</t>
  </si>
  <si>
    <t>Срок окончания реализации инвестиционной программы</t>
  </si>
  <si>
    <t>Январь 2012</t>
  </si>
  <si>
    <t>Срок начала реализации инвестиционной программы</t>
  </si>
  <si>
    <t>Развитие систем водоснабжения и водоотведения города Элисты</t>
  </si>
  <si>
    <t>Цель инвестиционной программы</t>
  </si>
  <si>
    <t>Развитие систем водоснабжения и водоотведения города Элисты на 2012-2015 годы</t>
  </si>
  <si>
    <t>Значение</t>
  </si>
  <si>
    <t>Наименование показателя</t>
  </si>
  <si>
    <t>№</t>
  </si>
  <si>
    <t>-</t>
  </si>
  <si>
    <t>чел.</t>
  </si>
  <si>
    <t>ед.</t>
  </si>
  <si>
    <t>тыс.руб.</t>
  </si>
  <si>
    <t>стоимость выведенных из эксплуатации основных фондов</t>
  </si>
  <si>
    <t>стоимость введенных в эксплуатацию основных фондов</t>
  </si>
  <si>
    <t>стоимость основных фондов на начало отчетного периода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</si>
  <si>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</si>
  <si>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тыс.кВт*ч</t>
  </si>
  <si>
    <t>объем приобретенной электрической энергии</t>
  </si>
  <si>
    <t>руб.</t>
  </si>
  <si>
    <t>средневзвешенная стоимость 1 кВт*ч (с учетом мощности)</t>
  </si>
  <si>
    <t>Выручка от регулируемой деятельности</t>
  </si>
  <si>
    <t>Вид регулируемой деятельности</t>
  </si>
  <si>
    <t>№п/п</t>
  </si>
  <si>
    <t>Информация
об основных показателях финансово-хозяйственной деятельности
МУП "Элиставодоканал"</t>
  </si>
  <si>
    <t>№ п/п</t>
  </si>
  <si>
    <t>Показатели, подлежащие раскрытию в сфере водоотведения и (или) очистки сточных вод</t>
  </si>
  <si>
    <t>Оказание услуг в сфере водоснабжения, водоотведения и очистки сточных вод</t>
  </si>
  <si>
    <t>Валовая прибыль от продажи товаров и услуг по регулируемому виду деятельности (водоотведение и очистка сточных вод)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</si>
  <si>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</si>
  <si>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</si>
  <si>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</si>
  <si>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</si>
  <si>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нитрит-анион</t>
  </si>
  <si>
    <t>нефтепродукты</t>
  </si>
  <si>
    <t>микробиология</t>
  </si>
  <si>
    <t>фосфаты (по Р)</t>
  </si>
  <si>
    <t>1 полугодие 2013 г.</t>
  </si>
  <si>
    <t>Себестоимость производимых товаров (оказываемых услуг) по регулируемому виду деятельности, включая:</t>
  </si>
  <si>
    <t xml:space="preserve">  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</si>
  <si>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</si>
  <si>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химические реагенты, используемые в технологическом процессе:</t>
  </si>
  <si>
    <t>а</t>
  </si>
  <si>
    <t>б</t>
  </si>
  <si>
    <t>в</t>
  </si>
  <si>
    <t>г</t>
  </si>
  <si>
    <t>д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</si>
  <si>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</si>
  <si>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</si>
  <si>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е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</si>
  <si>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</si>
  <si>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</si>
  <si>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ж</t>
  </si>
  <si>
    <t>з</t>
  </si>
  <si>
    <t>и</t>
  </si>
  <si>
    <t>к</t>
  </si>
  <si>
    <t>л</t>
  </si>
  <si>
    <t>м</t>
  </si>
  <si>
    <t>Прочие расходы</t>
  </si>
  <si>
    <t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</si>
  <si>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 xml:space="preserve">Годовая бухгалтерская отчетность, включая бухгалтерский баланс и приложения к нему </t>
  </si>
  <si>
    <t xml:space="preserve">Объем сточных вод, принятых от потребителей оказываемых услуг                            </t>
  </si>
  <si>
    <t>тыс. куб. м.</t>
  </si>
  <si>
    <t xml:space="preserve">Объем сточных вод, принятых от других регулируемых организаций в сфере водоотведения и (или) очистки сточных вод        </t>
  </si>
  <si>
    <t xml:space="preserve">Объем сточных вод, пропущенных через очистные сооружения </t>
  </si>
  <si>
    <t xml:space="preserve">Среднесписочная численность основного производственного персонала </t>
  </si>
  <si>
    <t xml:space="preserve">Сведения об изменении стоимости основных фондов (в том числе за счет ввода в эксплуатацию (вывода из эксплуатации)), их переоценки </t>
  </si>
  <si>
    <t xml:space="preserve">Показатели аварийности на канализационных сетях и количество засоров для самотечных сетей </t>
  </si>
  <si>
    <t>ед.изм.</t>
  </si>
  <si>
    <t>Ед.изм.</t>
  </si>
  <si>
    <t>ед.на 1 км</t>
  </si>
  <si>
    <t xml:space="preserve">Доля исполненных в срок договоров о подключении </t>
  </si>
  <si>
    <t>%</t>
  </si>
  <si>
    <t>дн.</t>
  </si>
  <si>
    <t xml:space="preserve">Средняя продолжительность рассмотрения заявлений о подключении 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</si>
  <si>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 по следующим показателям:</t>
  </si>
  <si>
    <t xml:space="preserve">Информация об основных потребительских характеристиках
регулируемых товаров и услуг регулируемых
организаций и их соответствии установленным требованиям
</t>
  </si>
  <si>
    <t>Информация об инвестиционных программах и отчетах об их реализации</t>
  </si>
  <si>
    <t>Наименование инвестиционной программы</t>
  </si>
  <si>
    <t xml:space="preserve">Дата утверждения инвестиционной программы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</si>
  <si>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</si>
  <si>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</si>
  <si>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Потребность в финансовых средствах, необходимых для реализации инвестиционной программы на 2013 год (тыс.руб.), в том числе по источникам финансирования</t>
  </si>
  <si>
    <t>Показатели эффективности реализации инвестиционной программы</t>
  </si>
  <si>
    <t>Наименование мероприятия</t>
  </si>
  <si>
    <t xml:space="preserve">Наименование показателей   </t>
  </si>
  <si>
    <t>Значения целевых показателей инвестиционной программы</t>
  </si>
  <si>
    <t>План</t>
  </si>
  <si>
    <t>Факт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</si>
  <si>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</si>
  <si>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</si>
  <si>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</si>
  <si>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</si>
  <si>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</si>
  <si>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</si>
  <si>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</si>
  <si>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</si>
  <si>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 xml:space="preserve">Количество поданных  заявок на подключение к централизованной системе  водоотведения                             </t>
  </si>
  <si>
    <t xml:space="preserve">Количество исполненных  заявок  на подключение к центральной системе     водоотведения                             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</si>
  <si>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</si>
  <si>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</si>
  <si>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</si>
  <si>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</si>
  <si>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</si>
  <si>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</si>
  <si>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</si>
  <si>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</si>
  <si>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</si>
  <si>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</si>
  <si>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</si>
  <si>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</si>
  <si>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</si>
  <si>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Информация о предложении регулируемой организации об установлении тарифов в сфере водолотведения на очередной период регулирования</t>
  </si>
  <si>
    <t>Годовой объем сточных вод,принятых от потребителей, тыс.куб.м.</t>
  </si>
  <si>
    <t>общепроизводственные расходы, в том числе текущий и капитальный ремонт</t>
  </si>
  <si>
    <t>Общехозяйственные (управленческие) расходы, в том числе текущий и капитальный ремонт</t>
  </si>
  <si>
    <t>28.06.2011г.</t>
  </si>
  <si>
    <t>Програма утверждена Решением Элистинского городского Собрания от 28.06.2011г. №3</t>
  </si>
  <si>
    <t>Реконструкция ветхих канализационных сетей</t>
  </si>
  <si>
    <t>реконструкция канализационных очистных сооружений</t>
  </si>
  <si>
    <t>Реконструкция канализационного коллектора  от п.Северный по пер.Демьяновский</t>
  </si>
  <si>
    <t>Снижение темпов износа объектов коммунальной инфраструктуры</t>
  </si>
  <si>
    <t>Аварийность инженерных сетей, на 1 км сетей</t>
  </si>
  <si>
    <t>1 квартал</t>
  </si>
  <si>
    <t>2 квартал</t>
  </si>
  <si>
    <t>Приказ МУП "Элиставодоканал" от 29.11.2013г. №212 "Об утверждении Положения о закупке товаров, работ и услуг для нужд МУП "Элиставодоканал"</t>
  </si>
  <si>
    <t>официальный сайт МУП "Элиставодоканал" http://www.elistavodokanal.ru</t>
  </si>
  <si>
    <t>с 01.01.2013г. по 30.06.2013г.,   с 01.07.2013г. по 31.12.2013г.</t>
  </si>
  <si>
    <t>с 01.01.2013г. по 30.06.2013г.   - 8,58руб. ,   с 01.07.2013г. по 31.12.2013г.-9,35руб.</t>
  </si>
  <si>
    <t>Годовой план закупки товаров, работ, услуг.  Ежемесячно 10-го числа в единой информационной системе размещаются протоколы, составляемые в ходе закупок.</t>
  </si>
  <si>
    <t xml:space="preserve"> 
метод установления предельных тарифов</t>
  </si>
  <si>
    <t>7-10.</t>
  </si>
  <si>
    <t>текущий ремонт</t>
  </si>
  <si>
    <t xml:space="preserve">Расходы на капитальный и текущий ремонт основных производственных средств, в том числе:                           </t>
  </si>
  <si>
    <t>капитальный ремонт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</si>
</sst>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0" fillId="0" borderId="0" applyNumberFormat="0" applyFont="0" applyFill="0" applyBorder="0" applyProtection="0">
      <alignment/>
    </xf>
  </cellStyleXfs>
  <cellXfs count="1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" xfId="2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top" wrapText="1"/>
      <protection/>
    </xf>
    <xf numFmtId="0" fontId="3" fillId="0" borderId="0" xfId="21" applyNumberFormat="1" applyFont="1" applyFill="1" applyBorder="1" applyAlignment="1" applyProtection="1">
      <alignment vertical="top"/>
      <protection/>
    </xf>
    <xf numFmtId="0" fontId="4" fillId="0" borderId="1" xfId="21" applyNumberFormat="1" applyFont="1" applyFill="1" applyBorder="1" applyAlignment="1" applyProtection="1">
      <alignment horizontal="left" vertical="center" indent="1"/>
      <protection/>
    </xf>
    <xf numFmtId="0" fontId="4" fillId="0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left" vertical="center" indent="1"/>
      <protection/>
    </xf>
    <xf numFmtId="0" fontId="3" fillId="0" borderId="1" xfId="21" applyNumberFormat="1" applyFont="1" applyFill="1" applyBorder="1" applyAlignment="1" applyProtection="1">
      <alignment horizontal="left" vertical="top" indent="1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21" applyNumberFormat="1" applyFont="1" applyFill="1" applyBorder="1" applyAlignment="1" applyProtection="1">
      <alignment horizontal="left" vertical="top" wrapText="1"/>
      <protection/>
    </xf>
    <xf numFmtId="0" fontId="3" fillId="0" borderId="1" xfId="21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top" indent="8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0" xfId="21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21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/>
    </xf>
    <xf numFmtId="2" fontId="3" fillId="3" borderId="1" xfId="21" applyNumberFormat="1" applyFont="1" applyFill="1" applyBorder="1" applyAlignment="1" applyProtection="1">
      <alignment horizontal="center" vertical="center"/>
      <protection/>
    </xf>
    <xf numFmtId="4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0" xfId="21" applyNumberFormat="1" applyFont="1" applyFill="1" applyBorder="1" applyAlignment="1" applyProtection="1">
      <alignment horizontal="center" vertical="center"/>
      <protection/>
    </xf>
    <xf numFmtId="0" fontId="3" fillId="0" borderId="0" xfId="21" applyNumberFormat="1" applyFont="1" applyFill="1" applyBorder="1" applyAlignment="1" applyProtection="1">
      <alignment vertical="top" wrapText="1"/>
      <protection/>
    </xf>
    <xf numFmtId="0" fontId="4" fillId="3" borderId="1" xfId="0" applyNumberFormat="1" applyFont="1" applyFill="1" applyBorder="1" applyAlignment="1" applyProtection="1">
      <alignment horizontal="center" vertical="top"/>
      <protection/>
    </xf>
    <xf numFmtId="164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top"/>
      <protection/>
    </xf>
    <xf numFmtId="0" fontId="3" fillId="3" borderId="2" xfId="0" applyNumberFormat="1" applyFont="1" applyFill="1" applyBorder="1" applyAlignment="1" applyProtection="1">
      <alignment horizontal="center" vertical="top"/>
      <protection/>
    </xf>
    <xf numFmtId="0" fontId="3" fillId="3" borderId="0" xfId="0" applyNumberFormat="1" applyFont="1" applyFill="1" applyBorder="1" applyAlignment="1" applyProtection="1">
      <alignment vertical="top"/>
      <protection/>
    </xf>
    <xf numFmtId="0" fontId="3" fillId="0" borderId="1" xfId="21" applyNumberFormat="1" applyFont="1" applyFill="1" applyBorder="1" applyAlignment="1" applyProtection="1">
      <alignment vertical="top" wrapText="1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3" fillId="3" borderId="0" xfId="21" applyNumberFormat="1" applyFont="1" applyFill="1" applyBorder="1" applyAlignment="1" applyProtection="1">
      <alignment vertical="top"/>
      <protection/>
    </xf>
    <xf numFmtId="0" fontId="3" fillId="0" borderId="1" xfId="21" applyNumberFormat="1" applyFont="1" applyFill="1" applyBorder="1" applyAlignment="1" applyProtection="1">
      <alignment horizontal="center" vertical="top" wrapText="1"/>
      <protection/>
    </xf>
    <xf numFmtId="0" fontId="3" fillId="3" borderId="1" xfId="21" applyNumberFormat="1" applyFont="1" applyFill="1" applyBorder="1" applyAlignment="1" applyProtection="1">
      <alignment horizontal="center" vertical="top"/>
      <protection/>
    </xf>
    <xf numFmtId="0" fontId="3" fillId="0" borderId="2" xfId="21" applyNumberFormat="1" applyFont="1" applyFill="1" applyBorder="1" applyAlignment="1" applyProtection="1">
      <alignment horizontal="center" vertical="top"/>
      <protection/>
    </xf>
    <xf numFmtId="0" fontId="3" fillId="0" borderId="2" xfId="21" applyNumberFormat="1" applyFont="1" applyFill="1" applyBorder="1" applyAlignment="1" applyProtection="1">
      <alignment horizontal="left" vertical="top" wrapText="1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16" fontId="3" fillId="3" borderId="1" xfId="0" applyNumberFormat="1" applyFont="1" applyFill="1" applyBorder="1" applyAlignment="1" applyProtection="1">
      <alignment horizontal="center" vertical="top"/>
      <protection/>
    </xf>
    <xf numFmtId="0" fontId="2" fillId="3" borderId="2" xfId="0" applyNumberFormat="1" applyFont="1" applyFill="1" applyBorder="1" applyAlignment="1" applyProtection="1">
      <alignment horizontal="center" vertical="top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4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center" vertical="center"/>
      <protection/>
    </xf>
    <xf numFmtId="0" fontId="4" fillId="4" borderId="1" xfId="21" applyNumberFormat="1" applyFont="1" applyFill="1" applyBorder="1" applyAlignment="1" applyProtection="1">
      <alignment horizontal="center" vertical="center" wrapText="1"/>
      <protection/>
    </xf>
    <xf numFmtId="0" fontId="4" fillId="4" borderId="1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center" vertical="top"/>
      <protection/>
    </xf>
    <xf numFmtId="0" fontId="3" fillId="0" borderId="2" xfId="21" applyNumberFormat="1" applyFont="1" applyFill="1" applyBorder="1" applyAlignment="1" applyProtection="1">
      <alignment horizontal="center" vertical="center"/>
      <protection/>
    </xf>
    <xf numFmtId="0" fontId="3" fillId="0" borderId="5" xfId="21" applyNumberFormat="1" applyFont="1" applyFill="1" applyBorder="1" applyAlignment="1" applyProtection="1">
      <alignment horizontal="center" vertical="center"/>
      <protection/>
    </xf>
    <xf numFmtId="0" fontId="3" fillId="0" borderId="6" xfId="21" applyNumberFormat="1" applyFont="1" applyFill="1" applyBorder="1" applyAlignment="1" applyProtection="1">
      <alignment horizontal="center" vertical="center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4" fillId="5" borderId="0" xfId="21" applyNumberFormat="1" applyFont="1" applyFill="1" applyBorder="1" applyAlignment="1" applyProtection="1">
      <alignment horizontal="center" vertical="top"/>
      <protection/>
    </xf>
    <xf numFmtId="0" fontId="4" fillId="3" borderId="1" xfId="21" applyNumberFormat="1" applyFont="1" applyFill="1" applyBorder="1" applyAlignment="1" applyProtection="1">
      <alignment horizontal="center" vertical="center"/>
      <protection/>
    </xf>
    <xf numFmtId="0" fontId="3" fillId="3" borderId="1" xfId="21" applyNumberFormat="1" applyFont="1" applyFill="1" applyBorder="1" applyAlignment="1" applyProtection="1">
      <alignment horizontal="center" vertical="center"/>
      <protection/>
    </xf>
    <xf numFmtId="0" fontId="3" fillId="5" borderId="0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left" vertical="top" indent="1"/>
      <protection/>
    </xf>
    <xf numFmtId="0" fontId="4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2" xfId="21" applyNumberFormat="1" applyFont="1" applyFill="1" applyBorder="1" applyAlignment="1" applyProtection="1">
      <alignment horizontal="left" vertical="top" wrapText="1"/>
      <protection/>
    </xf>
    <xf numFmtId="0" fontId="3" fillId="0" borderId="6" xfId="21" applyNumberFormat="1" applyFont="1" applyFill="1" applyBorder="1" applyAlignment="1" applyProtection="1">
      <alignment horizontal="left" vertical="top" wrapText="1"/>
      <protection/>
    </xf>
    <xf numFmtId="0" fontId="3" fillId="3" borderId="2" xfId="21" applyNumberFormat="1" applyFont="1" applyFill="1" applyBorder="1" applyAlignment="1" applyProtection="1">
      <alignment horizontal="center" vertical="top"/>
      <protection/>
    </xf>
    <xf numFmtId="0" fontId="3" fillId="3" borderId="6" xfId="21" applyNumberFormat="1" applyFont="1" applyFill="1" applyBorder="1" applyAlignment="1" applyProtection="1">
      <alignment horizontal="center" vertical="top"/>
      <protection/>
    </xf>
    <xf numFmtId="0" fontId="3" fillId="0" borderId="1" xfId="21" applyNumberFormat="1" applyFont="1" applyFill="1" applyBorder="1" applyAlignment="1" applyProtection="1">
      <alignment horizontal="left" vertical="center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4" fillId="4" borderId="7" xfId="21" applyNumberFormat="1" applyFont="1" applyFill="1" applyBorder="1" applyAlignment="1" applyProtection="1">
      <alignment horizontal="center" vertical="top" wrapText="1"/>
      <protection/>
    </xf>
    <xf numFmtId="0" fontId="4" fillId="4" borderId="0" xfId="21" applyNumberFormat="1" applyFont="1" applyFill="1" applyBorder="1" applyAlignment="1" applyProtection="1">
      <alignment horizontal="center" vertical="top" wrapText="1"/>
      <protection/>
    </xf>
    <xf numFmtId="0" fontId="4" fillId="3" borderId="1" xfId="21" applyNumberFormat="1" applyFont="1" applyFill="1" applyBorder="1" applyAlignment="1" applyProtection="1">
      <alignment horizontal="center" vertical="top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21" applyNumberFormat="1" applyFont="1" applyFill="1" applyBorder="1" applyAlignment="1" applyProtection="1">
      <alignment horizontal="center" vertical="top" wrapText="1"/>
      <protection/>
    </xf>
    <xf numFmtId="0" fontId="3" fillId="0" borderId="6" xfId="21" applyNumberFormat="1" applyFont="1" applyFill="1" applyBorder="1" applyAlignment="1" applyProtection="1">
      <alignment horizontal="center" vertical="top" wrapText="1"/>
      <protection/>
    </xf>
    <xf numFmtId="0" fontId="4" fillId="0" borderId="1" xfId="21" applyNumberFormat="1" applyFont="1" applyFill="1" applyBorder="1" applyAlignment="1" applyProtection="1">
      <alignment horizontal="left" vertical="top" indent="14"/>
      <protection/>
    </xf>
    <xf numFmtId="0" fontId="3" fillId="3" borderId="1" xfId="0" applyNumberFormat="1" applyFont="1" applyFill="1" applyBorder="1" applyAlignment="1" applyProtection="1">
      <alignment horizontal="center" vertical="top" wrapText="1"/>
      <protection/>
    </xf>
    <xf numFmtId="0" fontId="2" fillId="4" borderId="1" xfId="0" applyNumberFormat="1" applyFont="1" applyFill="1" applyBorder="1" applyAlignment="1" applyProtection="1">
      <alignment horizontal="center" vertical="top" wrapText="1"/>
      <protection/>
    </xf>
    <xf numFmtId="0" fontId="4" fillId="5" borderId="0" xfId="0" applyNumberFormat="1" applyFont="1" applyFill="1" applyBorder="1" applyAlignment="1" applyProtection="1">
      <alignment horizontal="center" vertical="center" wrapText="1"/>
      <protection/>
    </xf>
    <xf numFmtId="0" fontId="4" fillId="5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istavodokana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B7" sqref="B7"/>
    </sheetView>
  </sheetViews>
  <sheetFormatPr defaultColWidth="9.140625" defaultRowHeight="12.75"/>
  <cols>
    <col min="1" max="1" width="30.28125" style="0" customWidth="1"/>
    <col min="2" max="2" width="21.8515625" style="0" customWidth="1"/>
    <col min="3" max="3" width="45.8515625" style="0" customWidth="1"/>
  </cols>
  <sheetData>
    <row r="1" spans="1:3" ht="12.75">
      <c r="A1" s="75" t="s">
        <v>70</v>
      </c>
      <c r="B1" s="75"/>
      <c r="C1" s="75"/>
    </row>
    <row r="2" spans="1:3" ht="12.75">
      <c r="A2" s="74"/>
      <c r="B2" s="74"/>
      <c r="C2" s="74"/>
    </row>
    <row r="3" spans="1:3" ht="18.75" customHeight="1">
      <c r="A3" s="76" t="s">
        <v>0</v>
      </c>
      <c r="B3" s="76"/>
      <c r="C3" s="76"/>
    </row>
    <row r="4" spans="1:3" ht="18.75" customHeight="1">
      <c r="A4" s="77" t="s">
        <v>33</v>
      </c>
      <c r="B4" s="77"/>
      <c r="C4" s="77"/>
    </row>
    <row r="5" spans="1:3" ht="18.75" customHeight="1">
      <c r="A5" s="78"/>
      <c r="B5" s="78"/>
      <c r="C5" s="78"/>
    </row>
    <row r="6" spans="1:3" ht="18.75" customHeight="1">
      <c r="A6" s="1" t="s">
        <v>1</v>
      </c>
      <c r="B6" s="9" t="s">
        <v>81</v>
      </c>
      <c r="C6" s="78"/>
    </row>
    <row r="7" spans="1:3" ht="18.75" customHeight="1">
      <c r="A7" s="3"/>
      <c r="B7" s="3"/>
      <c r="C7" s="78"/>
    </row>
    <row r="8" spans="1:3" ht="43.5" customHeight="1">
      <c r="A8" s="2" t="s">
        <v>2</v>
      </c>
      <c r="B8" s="4" t="s">
        <v>3</v>
      </c>
      <c r="C8" s="78"/>
    </row>
    <row r="9" spans="1:3" ht="18.75" customHeight="1">
      <c r="A9" s="78"/>
      <c r="B9" s="78"/>
      <c r="C9" s="78"/>
    </row>
    <row r="10" spans="1:3" ht="18.75" customHeight="1">
      <c r="A10" s="78"/>
      <c r="B10" s="78"/>
      <c r="C10" s="78"/>
    </row>
    <row r="11" spans="1:3" ht="18.75" customHeight="1">
      <c r="A11" s="1" t="s">
        <v>4</v>
      </c>
      <c r="B11" s="82" t="s">
        <v>5</v>
      </c>
      <c r="C11" s="83"/>
    </row>
    <row r="12" spans="1:3" ht="18.75" customHeight="1">
      <c r="A12" s="3"/>
      <c r="B12" s="3"/>
      <c r="C12" s="78"/>
    </row>
    <row r="13" spans="1:3" ht="18.75" customHeight="1">
      <c r="A13" s="1" t="s">
        <v>6</v>
      </c>
      <c r="B13" s="4">
        <v>816016069</v>
      </c>
      <c r="C13" s="78"/>
    </row>
    <row r="14" spans="1:3" ht="18.75" customHeight="1">
      <c r="A14" s="1" t="s">
        <v>7</v>
      </c>
      <c r="B14" s="4">
        <v>81601001</v>
      </c>
      <c r="C14" s="78"/>
    </row>
    <row r="15" spans="1:3" ht="18.75" customHeight="1">
      <c r="A15" s="3"/>
      <c r="B15" s="3"/>
      <c r="C15" s="78"/>
    </row>
    <row r="16" spans="1:3" ht="29.25" customHeight="1">
      <c r="A16" s="1" t="s">
        <v>8</v>
      </c>
      <c r="B16" s="80" t="s">
        <v>71</v>
      </c>
      <c r="C16" s="81"/>
    </row>
    <row r="17" spans="1:3" ht="18.75" customHeight="1">
      <c r="A17" s="3"/>
      <c r="B17" s="78"/>
      <c r="C17" s="78"/>
    </row>
    <row r="18" spans="1:3" ht="18.75" customHeight="1">
      <c r="A18" s="1" t="s">
        <v>9</v>
      </c>
      <c r="B18" s="82" t="s">
        <v>10</v>
      </c>
      <c r="C18" s="83"/>
    </row>
    <row r="19" spans="1:3" ht="18.75" customHeight="1">
      <c r="A19" s="78"/>
      <c r="B19" s="78"/>
      <c r="C19" s="78"/>
    </row>
    <row r="20" spans="1:3" ht="18.75" customHeight="1">
      <c r="A20" s="1" t="s">
        <v>11</v>
      </c>
      <c r="B20" s="1" t="s">
        <v>12</v>
      </c>
      <c r="C20" s="4" t="s">
        <v>13</v>
      </c>
    </row>
    <row r="21" spans="1:3" ht="18.75" customHeight="1">
      <c r="A21" s="76" t="s">
        <v>14</v>
      </c>
      <c r="B21" s="1" t="s">
        <v>15</v>
      </c>
      <c r="C21" s="4" t="s">
        <v>16</v>
      </c>
    </row>
    <row r="22" spans="1:3" ht="18.75" customHeight="1">
      <c r="A22" s="76"/>
      <c r="B22" s="1" t="s">
        <v>17</v>
      </c>
      <c r="C22" s="4">
        <v>85701000</v>
      </c>
    </row>
    <row r="23" spans="1:3" ht="18.75" customHeight="1">
      <c r="A23" s="78"/>
      <c r="B23" s="78"/>
      <c r="C23" s="5"/>
    </row>
    <row r="24" spans="1:3" ht="18.75" customHeight="1">
      <c r="A24" s="76" t="s">
        <v>18</v>
      </c>
      <c r="B24" s="76"/>
      <c r="C24" s="4" t="s">
        <v>19</v>
      </c>
    </row>
    <row r="25" spans="1:3" ht="18.75" customHeight="1">
      <c r="A25" s="76" t="s">
        <v>20</v>
      </c>
      <c r="B25" s="76"/>
      <c r="C25" s="4" t="s">
        <v>19</v>
      </c>
    </row>
    <row r="26" spans="1:3" ht="18.75" customHeight="1">
      <c r="A26" s="76" t="s">
        <v>21</v>
      </c>
      <c r="B26" s="1" t="s">
        <v>22</v>
      </c>
      <c r="C26" s="4" t="s">
        <v>23</v>
      </c>
    </row>
    <row r="27" spans="1:3" ht="18.75" customHeight="1">
      <c r="A27" s="76"/>
      <c r="B27" s="1" t="s">
        <v>24</v>
      </c>
      <c r="C27" s="4" t="s">
        <v>25</v>
      </c>
    </row>
    <row r="28" spans="1:3" ht="18.75" customHeight="1">
      <c r="A28" s="76" t="s">
        <v>26</v>
      </c>
      <c r="B28" s="1" t="s">
        <v>22</v>
      </c>
      <c r="C28" s="4" t="s">
        <v>27</v>
      </c>
    </row>
    <row r="29" spans="1:3" ht="18.75" customHeight="1">
      <c r="A29" s="76"/>
      <c r="B29" s="1" t="s">
        <v>24</v>
      </c>
      <c r="C29" s="4" t="s">
        <v>28</v>
      </c>
    </row>
    <row r="30" spans="1:3" ht="18.75" customHeight="1">
      <c r="A30" s="79" t="s">
        <v>29</v>
      </c>
      <c r="B30" s="1" t="s">
        <v>22</v>
      </c>
      <c r="C30" s="4" t="s">
        <v>30</v>
      </c>
    </row>
    <row r="31" spans="1:3" ht="18.75" customHeight="1">
      <c r="A31" s="79"/>
      <c r="B31" s="1" t="s">
        <v>31</v>
      </c>
      <c r="C31" s="4" t="s">
        <v>32</v>
      </c>
    </row>
    <row r="32" spans="1:3" ht="18.75" customHeight="1">
      <c r="A32" s="79"/>
      <c r="B32" s="1" t="s">
        <v>24</v>
      </c>
      <c r="C32" s="4" t="s">
        <v>25</v>
      </c>
    </row>
    <row r="33" spans="1:3" ht="18.75" customHeight="1">
      <c r="A33" s="79"/>
      <c r="B33" s="1" t="s">
        <v>34</v>
      </c>
      <c r="C33" s="6" t="s">
        <v>35</v>
      </c>
    </row>
    <row r="34" spans="1:3" ht="12.75">
      <c r="A34" s="74"/>
      <c r="B34" s="74"/>
      <c r="C34" s="74"/>
    </row>
  </sheetData>
  <mergeCells count="21">
    <mergeCell ref="A2:C2"/>
    <mergeCell ref="A5:B5"/>
    <mergeCell ref="A9:B10"/>
    <mergeCell ref="C5:C10"/>
    <mergeCell ref="B11:C11"/>
    <mergeCell ref="A34:C34"/>
    <mergeCell ref="A1:C1"/>
    <mergeCell ref="A3:C3"/>
    <mergeCell ref="A4:C4"/>
    <mergeCell ref="A23:B23"/>
    <mergeCell ref="A24:B24"/>
    <mergeCell ref="A25:B25"/>
    <mergeCell ref="A26:A27"/>
    <mergeCell ref="A28:A29"/>
    <mergeCell ref="A30:A33"/>
    <mergeCell ref="C12:C15"/>
    <mergeCell ref="B16:C16"/>
    <mergeCell ref="B17:C17"/>
    <mergeCell ref="B18:C18"/>
    <mergeCell ref="A19:C19"/>
    <mergeCell ref="A21:A22"/>
  </mergeCells>
  <hyperlinks>
    <hyperlink ref="C33" r:id="rId1" display="mailto:elistavodokanal@mail.ru"/>
  </hyperlinks>
  <printOptions/>
  <pageMargins left="0.3937007874015748" right="0.1968503937007874" top="0.3937007874015748" bottom="0.3937007874015748" header="0.5118110236220472" footer="0.5118110236220472"/>
  <pageSetup fitToWidth="0" fitToHeight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9">
      <selection activeCell="F10" sqref="F10"/>
    </sheetView>
  </sheetViews>
  <sheetFormatPr defaultColWidth="9.140625" defaultRowHeight="58.5" customHeight="1"/>
  <cols>
    <col min="1" max="1" width="5.421875" style="13" customWidth="1"/>
    <col min="2" max="2" width="56.8515625" style="52" customWidth="1"/>
    <col min="3" max="3" width="11.57421875" style="13" customWidth="1"/>
    <col min="4" max="4" width="23.421875" style="51" customWidth="1"/>
    <col min="5" max="16384" width="9.140625" style="13" customWidth="1"/>
  </cols>
  <sheetData>
    <row r="1" spans="1:4" ht="58.5" customHeight="1">
      <c r="A1" s="85" t="s">
        <v>68</v>
      </c>
      <c r="B1" s="86"/>
      <c r="C1" s="86"/>
      <c r="D1" s="86"/>
    </row>
    <row r="2" spans="1:4" ht="58.5" customHeight="1">
      <c r="A2" s="14" t="s">
        <v>67</v>
      </c>
      <c r="B2" s="40" t="s">
        <v>51</v>
      </c>
      <c r="C2" s="15" t="s">
        <v>113</v>
      </c>
      <c r="D2" s="46" t="s">
        <v>50</v>
      </c>
    </row>
    <row r="3" spans="1:4" ht="22.5" customHeight="1">
      <c r="A3" s="87">
        <v>1</v>
      </c>
      <c r="B3" s="23" t="s">
        <v>65</v>
      </c>
      <c r="C3" s="16" t="s">
        <v>56</v>
      </c>
      <c r="D3" s="66">
        <v>15598.8</v>
      </c>
    </row>
    <row r="4" spans="1:4" ht="68.25" customHeight="1">
      <c r="A4" s="87"/>
      <c r="B4" s="39" t="s">
        <v>66</v>
      </c>
      <c r="C4" s="17" t="s">
        <v>36</v>
      </c>
      <c r="D4" s="48" t="s">
        <v>71</v>
      </c>
    </row>
    <row r="5" spans="1:4" ht="30.75" customHeight="1">
      <c r="A5" s="18">
        <v>2</v>
      </c>
      <c r="B5" s="39" t="s">
        <v>82</v>
      </c>
      <c r="C5" s="17" t="s">
        <v>56</v>
      </c>
      <c r="D5" s="47">
        <v>23025.7</v>
      </c>
    </row>
    <row r="6" spans="1:4" ht="30.75" customHeight="1">
      <c r="A6" s="19" t="s">
        <v>86</v>
      </c>
      <c r="B6" s="39" t="s">
        <v>83</v>
      </c>
      <c r="C6" s="16" t="s">
        <v>56</v>
      </c>
      <c r="D6" s="47">
        <v>0</v>
      </c>
    </row>
    <row r="7" spans="1:4" ht="47.25" customHeight="1">
      <c r="A7" s="84" t="s">
        <v>87</v>
      </c>
      <c r="B7" s="39" t="s">
        <v>84</v>
      </c>
      <c r="C7" s="17" t="s">
        <v>56</v>
      </c>
      <c r="D7" s="47">
        <v>2791.7</v>
      </c>
    </row>
    <row r="8" spans="1:4" ht="30" customHeight="1">
      <c r="A8" s="84"/>
      <c r="B8" s="39" t="s">
        <v>64</v>
      </c>
      <c r="C8" s="17" t="s">
        <v>63</v>
      </c>
      <c r="D8" s="49">
        <f>D7/D9</f>
        <v>3.8598737387004984</v>
      </c>
    </row>
    <row r="9" spans="1:4" ht="18" customHeight="1">
      <c r="A9" s="84"/>
      <c r="B9" s="39" t="s">
        <v>62</v>
      </c>
      <c r="C9" s="17" t="s">
        <v>61</v>
      </c>
      <c r="D9" s="47">
        <f>705.434+17.828</f>
        <v>723.262</v>
      </c>
    </row>
    <row r="10" spans="1:4" ht="33.75" customHeight="1">
      <c r="A10" s="19" t="s">
        <v>88</v>
      </c>
      <c r="B10" s="23" t="s">
        <v>85</v>
      </c>
      <c r="C10" s="16" t="s">
        <v>56</v>
      </c>
      <c r="D10" s="47">
        <v>199.6</v>
      </c>
    </row>
    <row r="11" spans="1:4" ht="31.5" customHeight="1">
      <c r="A11" s="19" t="s">
        <v>89</v>
      </c>
      <c r="B11" s="12" t="s">
        <v>91</v>
      </c>
      <c r="C11" s="17" t="s">
        <v>56</v>
      </c>
      <c r="D11" s="47">
        <v>7910</v>
      </c>
    </row>
    <row r="12" spans="1:4" ht="31.5" customHeight="1">
      <c r="A12" s="19" t="s">
        <v>90</v>
      </c>
      <c r="B12" s="12" t="s">
        <v>92</v>
      </c>
      <c r="C12" s="17" t="s">
        <v>56</v>
      </c>
      <c r="D12" s="47">
        <v>2182.2</v>
      </c>
    </row>
    <row r="13" spans="1:4" ht="31.5" customHeight="1">
      <c r="A13" s="19" t="s">
        <v>93</v>
      </c>
      <c r="B13" s="12" t="s">
        <v>94</v>
      </c>
      <c r="C13" s="17" t="s">
        <v>56</v>
      </c>
      <c r="D13" s="47">
        <v>1116.1</v>
      </c>
    </row>
    <row r="14" spans="1:4" ht="30.75" customHeight="1">
      <c r="A14" s="19" t="s">
        <v>96</v>
      </c>
      <c r="B14" s="12" t="s">
        <v>95</v>
      </c>
      <c r="C14" s="17" t="s">
        <v>56</v>
      </c>
      <c r="D14" s="47">
        <v>0</v>
      </c>
    </row>
    <row r="15" spans="1:4" ht="36" customHeight="1">
      <c r="A15" s="20" t="s">
        <v>97</v>
      </c>
      <c r="B15" s="22" t="s">
        <v>158</v>
      </c>
      <c r="C15" s="17" t="s">
        <v>56</v>
      </c>
      <c r="D15" s="47">
        <v>897.4</v>
      </c>
    </row>
    <row r="16" spans="1:4" ht="31.5" customHeight="1">
      <c r="A16" s="21" t="s">
        <v>98</v>
      </c>
      <c r="B16" s="39" t="s">
        <v>159</v>
      </c>
      <c r="C16" s="17" t="s">
        <v>56</v>
      </c>
      <c r="D16" s="47">
        <v>623.2</v>
      </c>
    </row>
    <row r="17" spans="1:4" ht="33" customHeight="1">
      <c r="A17" s="88" t="s">
        <v>99</v>
      </c>
      <c r="B17" s="73" t="s">
        <v>177</v>
      </c>
      <c r="C17" s="17" t="s">
        <v>56</v>
      </c>
      <c r="D17" s="47">
        <f>D5-D7-D10-D11-D12-D13-D14-D15-D16-D20-D21</f>
        <v>5922.1</v>
      </c>
    </row>
    <row r="18" spans="1:4" ht="16.5" customHeight="1">
      <c r="A18" s="89"/>
      <c r="B18" s="73" t="s">
        <v>176</v>
      </c>
      <c r="C18" s="71" t="s">
        <v>56</v>
      </c>
      <c r="D18" s="72">
        <v>4036.8</v>
      </c>
    </row>
    <row r="19" spans="1:4" ht="16.5" customHeight="1">
      <c r="A19" s="90"/>
      <c r="B19" s="73" t="s">
        <v>178</v>
      </c>
      <c r="C19" s="71" t="s">
        <v>56</v>
      </c>
      <c r="D19" s="72">
        <v>0</v>
      </c>
    </row>
    <row r="20" spans="1:4" ht="61.5" customHeight="1">
      <c r="A20" s="18" t="s">
        <v>100</v>
      </c>
      <c r="B20" s="39" t="s">
        <v>60</v>
      </c>
      <c r="C20" s="17" t="s">
        <v>56</v>
      </c>
      <c r="D20" s="47">
        <v>0</v>
      </c>
    </row>
    <row r="21" spans="1:4" ht="21" customHeight="1">
      <c r="A21" s="18" t="s">
        <v>101</v>
      </c>
      <c r="B21" s="39" t="s">
        <v>102</v>
      </c>
      <c r="C21" s="17" t="s">
        <v>56</v>
      </c>
      <c r="D21" s="47">
        <v>1383.4</v>
      </c>
    </row>
    <row r="22" spans="1:4" ht="66.75" customHeight="1">
      <c r="A22" s="18">
        <v>3</v>
      </c>
      <c r="B22" s="39" t="s">
        <v>103</v>
      </c>
      <c r="C22" s="17" t="s">
        <v>56</v>
      </c>
      <c r="D22" s="50">
        <f>D27-D5</f>
        <v>-7426.9000000000015</v>
      </c>
    </row>
    <row r="23" spans="1:4" ht="46.5" customHeight="1">
      <c r="A23" s="84">
        <v>4</v>
      </c>
      <c r="B23" s="39" t="s">
        <v>110</v>
      </c>
      <c r="C23" s="17"/>
      <c r="D23" s="50">
        <f>SUM(D24:D25)</f>
        <v>39671.04</v>
      </c>
    </row>
    <row r="24" spans="1:4" ht="31.5" customHeight="1">
      <c r="A24" s="84"/>
      <c r="B24" s="39" t="s">
        <v>59</v>
      </c>
      <c r="C24" s="17" t="s">
        <v>56</v>
      </c>
      <c r="D24" s="47">
        <v>39357.8</v>
      </c>
    </row>
    <row r="25" spans="1:4" ht="18.75" customHeight="1">
      <c r="A25" s="84"/>
      <c r="B25" s="39" t="s">
        <v>58</v>
      </c>
      <c r="C25" s="17" t="s">
        <v>56</v>
      </c>
      <c r="D25" s="47">
        <v>313.24</v>
      </c>
    </row>
    <row r="26" spans="1:4" ht="30" customHeight="1">
      <c r="A26" s="84"/>
      <c r="B26" s="39" t="s">
        <v>57</v>
      </c>
      <c r="C26" s="17" t="s">
        <v>56</v>
      </c>
      <c r="D26" s="47">
        <v>0</v>
      </c>
    </row>
    <row r="27" spans="1:4" ht="47.25" customHeight="1">
      <c r="A27" s="19">
        <v>5</v>
      </c>
      <c r="B27" s="23" t="s">
        <v>72</v>
      </c>
      <c r="C27" s="24" t="s">
        <v>56</v>
      </c>
      <c r="D27" s="47">
        <f>D3</f>
        <v>15598.8</v>
      </c>
    </row>
    <row r="28" spans="1:4" ht="31.5" customHeight="1">
      <c r="A28" s="18">
        <v>6</v>
      </c>
      <c r="B28" s="12" t="s">
        <v>104</v>
      </c>
      <c r="C28" s="17"/>
      <c r="D28" s="47"/>
    </row>
    <row r="29" spans="1:4" ht="30" customHeight="1">
      <c r="A29" s="19">
        <v>7</v>
      </c>
      <c r="B29" s="12" t="s">
        <v>105</v>
      </c>
      <c r="C29" s="16" t="s">
        <v>106</v>
      </c>
      <c r="D29" s="47">
        <v>2183.5</v>
      </c>
    </row>
    <row r="30" spans="1:4" ht="48.75" customHeight="1">
      <c r="A30" s="19">
        <v>8</v>
      </c>
      <c r="B30" s="12" t="s">
        <v>107</v>
      </c>
      <c r="C30" s="16" t="s">
        <v>106</v>
      </c>
      <c r="D30" s="47">
        <v>0</v>
      </c>
    </row>
    <row r="31" spans="1:4" ht="30" customHeight="1">
      <c r="A31" s="19">
        <v>9</v>
      </c>
      <c r="B31" s="12" t="s">
        <v>108</v>
      </c>
      <c r="C31" s="16" t="s">
        <v>106</v>
      </c>
      <c r="D31" s="47">
        <v>2183.5</v>
      </c>
    </row>
    <row r="32" spans="1:4" ht="32.25" customHeight="1">
      <c r="A32" s="19">
        <v>10</v>
      </c>
      <c r="B32" s="12" t="s">
        <v>109</v>
      </c>
      <c r="C32" s="16" t="s">
        <v>54</v>
      </c>
      <c r="D32" s="47">
        <v>99</v>
      </c>
    </row>
  </sheetData>
  <mergeCells count="5">
    <mergeCell ref="A23:A26"/>
    <mergeCell ref="A1:D1"/>
    <mergeCell ref="A3:A4"/>
    <mergeCell ref="A7:A9"/>
    <mergeCell ref="A17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0">
      <selection activeCell="D25" sqref="D25"/>
    </sheetView>
  </sheetViews>
  <sheetFormatPr defaultColWidth="9.140625" defaultRowHeight="12.75"/>
  <cols>
    <col min="1" max="1" width="4.7109375" style="32" customWidth="1"/>
    <col min="2" max="2" width="59.8515625" style="25" customWidth="1"/>
    <col min="3" max="3" width="7.28125" style="38" customWidth="1"/>
    <col min="4" max="4" width="21.8515625" style="58" customWidth="1"/>
    <col min="5" max="16384" width="9.140625" style="25" customWidth="1"/>
  </cols>
  <sheetData>
    <row r="1" spans="1:4" ht="58.5" customHeight="1">
      <c r="A1" s="91" t="s">
        <v>120</v>
      </c>
      <c r="B1" s="92"/>
      <c r="C1" s="92"/>
      <c r="D1" s="92"/>
    </row>
    <row r="3" spans="1:4" ht="12.75">
      <c r="A3" s="26" t="s">
        <v>52</v>
      </c>
      <c r="B3" s="27" t="s">
        <v>51</v>
      </c>
      <c r="C3" s="35" t="s">
        <v>112</v>
      </c>
      <c r="D3" s="53" t="s">
        <v>50</v>
      </c>
    </row>
    <row r="4" spans="1:4" ht="31.5">
      <c r="A4" s="28">
        <v>1</v>
      </c>
      <c r="B4" s="29" t="s">
        <v>111</v>
      </c>
      <c r="C4" s="36" t="s">
        <v>114</v>
      </c>
      <c r="D4" s="54">
        <v>1.1</v>
      </c>
    </row>
    <row r="5" spans="1:4" ht="47.25">
      <c r="A5" s="28">
        <v>2</v>
      </c>
      <c r="B5" s="29" t="s">
        <v>73</v>
      </c>
      <c r="C5" s="36" t="s">
        <v>55</v>
      </c>
      <c r="D5" s="55">
        <f>SUM(D6:D12)</f>
        <v>188</v>
      </c>
    </row>
    <row r="6" spans="1:4" ht="12.75">
      <c r="A6" s="30" t="s">
        <v>86</v>
      </c>
      <c r="B6" s="31" t="s">
        <v>74</v>
      </c>
      <c r="C6" s="36" t="s">
        <v>55</v>
      </c>
      <c r="D6" s="56">
        <f>45+33</f>
        <v>78</v>
      </c>
    </row>
    <row r="7" spans="1:4" ht="12.75">
      <c r="A7" s="30" t="s">
        <v>87</v>
      </c>
      <c r="B7" s="31" t="s">
        <v>75</v>
      </c>
      <c r="C7" s="36" t="s">
        <v>55</v>
      </c>
      <c r="D7" s="56">
        <f>7+7</f>
        <v>14</v>
      </c>
    </row>
    <row r="8" spans="1:4" ht="12.75">
      <c r="A8" s="30" t="s">
        <v>88</v>
      </c>
      <c r="B8" s="31" t="s">
        <v>76</v>
      </c>
      <c r="C8" s="36" t="s">
        <v>55</v>
      </c>
      <c r="D8" s="56">
        <f>8+8</f>
        <v>16</v>
      </c>
    </row>
    <row r="9" spans="1:4" ht="12.75">
      <c r="A9" s="30" t="s">
        <v>89</v>
      </c>
      <c r="B9" s="31" t="s">
        <v>77</v>
      </c>
      <c r="C9" s="36" t="s">
        <v>55</v>
      </c>
      <c r="D9" s="56">
        <f>8+8</f>
        <v>16</v>
      </c>
    </row>
    <row r="10" spans="1:4" ht="12.75">
      <c r="A10" s="30" t="s">
        <v>90</v>
      </c>
      <c r="B10" s="31" t="s">
        <v>80</v>
      </c>
      <c r="C10" s="36" t="s">
        <v>55</v>
      </c>
      <c r="D10" s="56">
        <f>8+8</f>
        <v>16</v>
      </c>
    </row>
    <row r="11" spans="1:4" ht="12.75">
      <c r="A11" s="30" t="s">
        <v>93</v>
      </c>
      <c r="B11" s="31" t="s">
        <v>78</v>
      </c>
      <c r="C11" s="36" t="s">
        <v>55</v>
      </c>
      <c r="D11" s="56">
        <f>3+3</f>
        <v>6</v>
      </c>
    </row>
    <row r="12" spans="1:4" ht="12.75">
      <c r="A12" s="30" t="s">
        <v>96</v>
      </c>
      <c r="B12" s="31" t="s">
        <v>79</v>
      </c>
      <c r="C12" s="36" t="s">
        <v>55</v>
      </c>
      <c r="D12" s="56">
        <f>23+19</f>
        <v>42</v>
      </c>
    </row>
    <row r="13" spans="1:4" ht="78.75">
      <c r="A13" s="28">
        <v>3</v>
      </c>
      <c r="B13" s="29" t="s">
        <v>119</v>
      </c>
      <c r="C13" s="36" t="s">
        <v>55</v>
      </c>
      <c r="D13" s="55">
        <f>SUM(D14:D20)</f>
        <v>111</v>
      </c>
    </row>
    <row r="14" spans="1:4" ht="12.75">
      <c r="A14" s="30" t="s">
        <v>86</v>
      </c>
      <c r="B14" s="31" t="s">
        <v>74</v>
      </c>
      <c r="C14" s="36" t="s">
        <v>55</v>
      </c>
      <c r="D14" s="56">
        <f>33+10</f>
        <v>43</v>
      </c>
    </row>
    <row r="15" spans="1:4" ht="12.75">
      <c r="A15" s="30" t="s">
        <v>87</v>
      </c>
      <c r="B15" s="31" t="s">
        <v>75</v>
      </c>
      <c r="C15" s="36" t="s">
        <v>55</v>
      </c>
      <c r="D15" s="56">
        <f>7+7</f>
        <v>14</v>
      </c>
    </row>
    <row r="16" spans="1:4" ht="12.75">
      <c r="A16" s="30" t="s">
        <v>88</v>
      </c>
      <c r="B16" s="31" t="s">
        <v>76</v>
      </c>
      <c r="C16" s="36" t="s">
        <v>55</v>
      </c>
      <c r="D16" s="56">
        <f>8+8</f>
        <v>16</v>
      </c>
    </row>
    <row r="17" spans="1:4" ht="12.75">
      <c r="A17" s="30" t="s">
        <v>89</v>
      </c>
      <c r="B17" s="31" t="s">
        <v>77</v>
      </c>
      <c r="C17" s="36" t="s">
        <v>55</v>
      </c>
      <c r="D17" s="56">
        <f>0+0</f>
        <v>0</v>
      </c>
    </row>
    <row r="18" spans="1:4" ht="12.75">
      <c r="A18" s="30" t="s">
        <v>90</v>
      </c>
      <c r="B18" s="31" t="s">
        <v>80</v>
      </c>
      <c r="C18" s="36" t="s">
        <v>55</v>
      </c>
      <c r="D18" s="56">
        <f>8+8</f>
        <v>16</v>
      </c>
    </row>
    <row r="19" spans="1:4" ht="12.75">
      <c r="A19" s="30" t="s">
        <v>93</v>
      </c>
      <c r="B19" s="31" t="s">
        <v>78</v>
      </c>
      <c r="C19" s="36" t="s">
        <v>55</v>
      </c>
      <c r="D19" s="56">
        <f>0+0</f>
        <v>0</v>
      </c>
    </row>
    <row r="20" spans="1:4" ht="12.75">
      <c r="A20" s="33" t="s">
        <v>96</v>
      </c>
      <c r="B20" s="34" t="s">
        <v>79</v>
      </c>
      <c r="C20" s="36" t="s">
        <v>55</v>
      </c>
      <c r="D20" s="57">
        <f>9+13</f>
        <v>22</v>
      </c>
    </row>
    <row r="21" spans="1:4" ht="12.75">
      <c r="A21" s="28">
        <v>4</v>
      </c>
      <c r="B21" s="12" t="s">
        <v>115</v>
      </c>
      <c r="C21" s="37" t="s">
        <v>116</v>
      </c>
      <c r="D21" s="55">
        <v>98</v>
      </c>
    </row>
    <row r="22" spans="1:4" ht="31.5">
      <c r="A22" s="28">
        <v>5</v>
      </c>
      <c r="B22" s="12" t="s">
        <v>118</v>
      </c>
      <c r="C22" s="37" t="s">
        <v>117</v>
      </c>
      <c r="D22" s="68" t="s">
        <v>175</v>
      </c>
    </row>
  </sheetData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9">
      <selection activeCell="E37" sqref="E37"/>
    </sheetView>
  </sheetViews>
  <sheetFormatPr defaultColWidth="9.140625" defaultRowHeight="12.75"/>
  <cols>
    <col min="1" max="1" width="4.7109375" style="41" bestFit="1" customWidth="1"/>
    <col min="2" max="2" width="31.57421875" style="13" customWidth="1"/>
    <col min="3" max="3" width="28.8515625" style="13" customWidth="1"/>
    <col min="4" max="4" width="18.140625" style="61" customWidth="1"/>
    <col min="5" max="5" width="18.57421875" style="61" customWidth="1"/>
    <col min="6" max="16384" width="9.140625" style="13" customWidth="1"/>
  </cols>
  <sheetData>
    <row r="1" spans="1:5" ht="32.25" customHeight="1">
      <c r="A1" s="106" t="s">
        <v>121</v>
      </c>
      <c r="B1" s="107"/>
      <c r="C1" s="107"/>
      <c r="D1" s="107"/>
      <c r="E1" s="107"/>
    </row>
    <row r="2" spans="1:5" ht="12.75">
      <c r="A2" s="16" t="s">
        <v>52</v>
      </c>
      <c r="B2" s="112" t="s">
        <v>51</v>
      </c>
      <c r="C2" s="112"/>
      <c r="D2" s="108" t="s">
        <v>50</v>
      </c>
      <c r="E2" s="108"/>
    </row>
    <row r="3" spans="1:5" ht="47.25" customHeight="1">
      <c r="A3" s="17">
        <v>1</v>
      </c>
      <c r="B3" s="104" t="s">
        <v>122</v>
      </c>
      <c r="C3" s="104"/>
      <c r="D3" s="109" t="s">
        <v>49</v>
      </c>
      <c r="E3" s="109"/>
    </row>
    <row r="4" spans="1:5" ht="18" customHeight="1">
      <c r="A4" s="17">
        <v>2</v>
      </c>
      <c r="B4" s="104" t="s">
        <v>123</v>
      </c>
      <c r="C4" s="104"/>
      <c r="D4" s="109" t="s">
        <v>160</v>
      </c>
      <c r="E4" s="109"/>
    </row>
    <row r="5" spans="1:5" ht="36.75" customHeight="1">
      <c r="A5" s="17">
        <v>3</v>
      </c>
      <c r="B5" s="104" t="s">
        <v>48</v>
      </c>
      <c r="C5" s="104"/>
      <c r="D5" s="109" t="s">
        <v>47</v>
      </c>
      <c r="E5" s="109"/>
    </row>
    <row r="6" spans="1:5" ht="48.75" customHeight="1">
      <c r="A6" s="17">
        <v>3</v>
      </c>
      <c r="B6" s="105" t="s">
        <v>124</v>
      </c>
      <c r="C6" s="105"/>
      <c r="D6" s="109" t="s">
        <v>53</v>
      </c>
      <c r="E6" s="109"/>
    </row>
    <row r="7" spans="1:5" ht="51" customHeight="1">
      <c r="A7" s="17">
        <v>4</v>
      </c>
      <c r="B7" s="105" t="s">
        <v>125</v>
      </c>
      <c r="C7" s="105"/>
      <c r="D7" s="109" t="s">
        <v>161</v>
      </c>
      <c r="E7" s="109"/>
    </row>
    <row r="8" spans="1:5" ht="12.75">
      <c r="A8" s="88">
        <v>5</v>
      </c>
      <c r="B8" s="97" t="s">
        <v>46</v>
      </c>
      <c r="C8" s="97"/>
      <c r="D8" s="95" t="s">
        <v>45</v>
      </c>
      <c r="E8" s="95"/>
    </row>
    <row r="9" spans="1:5" ht="12.75">
      <c r="A9" s="90"/>
      <c r="B9" s="97" t="s">
        <v>44</v>
      </c>
      <c r="C9" s="97"/>
      <c r="D9" s="95" t="s">
        <v>43</v>
      </c>
      <c r="E9" s="95"/>
    </row>
    <row r="10" spans="1:5" ht="46.5" customHeight="1">
      <c r="A10" s="17">
        <v>6</v>
      </c>
      <c r="B10" s="98" t="s">
        <v>126</v>
      </c>
      <c r="C10" s="98"/>
      <c r="D10" s="94">
        <f>SUM(D11:D13)</f>
        <v>12590</v>
      </c>
      <c r="E10" s="94"/>
    </row>
    <row r="11" spans="1:5" ht="12.75">
      <c r="A11" s="17" t="s">
        <v>42</v>
      </c>
      <c r="B11" s="97" t="s">
        <v>41</v>
      </c>
      <c r="C11" s="97"/>
      <c r="D11" s="95">
        <v>4500</v>
      </c>
      <c r="E11" s="95"/>
    </row>
    <row r="12" spans="1:5" ht="12.75">
      <c r="A12" s="17" t="s">
        <v>40</v>
      </c>
      <c r="B12" s="97" t="s">
        <v>39</v>
      </c>
      <c r="C12" s="97"/>
      <c r="D12" s="95">
        <v>2000</v>
      </c>
      <c r="E12" s="95"/>
    </row>
    <row r="13" spans="1:5" ht="12.75">
      <c r="A13" s="17" t="s">
        <v>38</v>
      </c>
      <c r="B13" s="97" t="s">
        <v>37</v>
      </c>
      <c r="C13" s="97"/>
      <c r="D13" s="95">
        <v>6090</v>
      </c>
      <c r="E13" s="95"/>
    </row>
    <row r="15" spans="1:5" ht="12.75">
      <c r="A15" s="96" t="s">
        <v>127</v>
      </c>
      <c r="B15" s="96"/>
      <c r="C15" s="96"/>
      <c r="D15" s="96"/>
      <c r="E15" s="96"/>
    </row>
    <row r="16" spans="1:5" ht="65.25" customHeight="1">
      <c r="A16" s="87" t="s">
        <v>52</v>
      </c>
      <c r="B16" s="99" t="s">
        <v>128</v>
      </c>
      <c r="C16" s="99" t="s">
        <v>129</v>
      </c>
      <c r="D16" s="113" t="s">
        <v>130</v>
      </c>
      <c r="E16" s="113"/>
    </row>
    <row r="17" spans="1:5" ht="13.5" customHeight="1">
      <c r="A17" s="87"/>
      <c r="B17" s="99"/>
      <c r="C17" s="99"/>
      <c r="D17" s="60" t="s">
        <v>131</v>
      </c>
      <c r="E17" s="60" t="s">
        <v>132</v>
      </c>
    </row>
    <row r="18" spans="1:5" ht="31.5">
      <c r="A18" s="64">
        <v>1</v>
      </c>
      <c r="B18" s="65" t="s">
        <v>162</v>
      </c>
      <c r="C18" s="59" t="s">
        <v>166</v>
      </c>
      <c r="D18" s="63">
        <v>8.9</v>
      </c>
      <c r="E18" s="62">
        <v>1.1</v>
      </c>
    </row>
    <row r="19" spans="1:5" ht="47.25">
      <c r="A19" s="16">
        <v>2</v>
      </c>
      <c r="B19" s="59" t="s">
        <v>163</v>
      </c>
      <c r="C19" s="100" t="s">
        <v>165</v>
      </c>
      <c r="D19" s="102">
        <v>80</v>
      </c>
      <c r="E19" s="110">
        <v>82</v>
      </c>
    </row>
    <row r="20" spans="1:5" ht="63">
      <c r="A20" s="16">
        <v>3</v>
      </c>
      <c r="B20" s="59" t="s">
        <v>164</v>
      </c>
      <c r="C20" s="101"/>
      <c r="D20" s="103"/>
      <c r="E20" s="111"/>
    </row>
    <row r="23" spans="1:5" ht="12.75">
      <c r="A23" s="93" t="s">
        <v>133</v>
      </c>
      <c r="B23" s="93"/>
      <c r="C23" s="93"/>
      <c r="D23" s="93"/>
      <c r="E23" s="93"/>
    </row>
    <row r="25" spans="1:5" ht="94.5">
      <c r="A25" s="16" t="s">
        <v>52</v>
      </c>
      <c r="B25" s="42" t="s">
        <v>134</v>
      </c>
      <c r="C25" s="42" t="s">
        <v>128</v>
      </c>
      <c r="D25" s="60" t="s">
        <v>135</v>
      </c>
      <c r="E25" s="60" t="s">
        <v>136</v>
      </c>
    </row>
    <row r="26" spans="1:5" ht="12.75">
      <c r="A26" s="16">
        <v>1</v>
      </c>
      <c r="B26" s="43" t="s">
        <v>167</v>
      </c>
      <c r="C26" s="20" t="s">
        <v>53</v>
      </c>
      <c r="D26" s="63" t="s">
        <v>53</v>
      </c>
      <c r="E26" s="63" t="s">
        <v>53</v>
      </c>
    </row>
    <row r="27" spans="1:5" ht="12.75">
      <c r="A27" s="16">
        <v>2</v>
      </c>
      <c r="B27" s="43" t="s">
        <v>168</v>
      </c>
      <c r="C27" s="20" t="s">
        <v>53</v>
      </c>
      <c r="D27" s="63" t="s">
        <v>53</v>
      </c>
      <c r="E27" s="63" t="s">
        <v>53</v>
      </c>
    </row>
    <row r="32" spans="1:4" ht="12.75">
      <c r="A32" s="93" t="s">
        <v>137</v>
      </c>
      <c r="B32" s="93"/>
      <c r="C32" s="93"/>
      <c r="D32" s="93"/>
    </row>
    <row r="33" spans="2:3" ht="27" customHeight="1">
      <c r="B33" s="42" t="s">
        <v>138</v>
      </c>
      <c r="C33" s="42" t="s">
        <v>139</v>
      </c>
    </row>
    <row r="34" spans="2:3" ht="12.75">
      <c r="B34" s="43"/>
      <c r="C34" s="43"/>
    </row>
  </sheetData>
  <mergeCells count="36">
    <mergeCell ref="E19:E20"/>
    <mergeCell ref="B2:C2"/>
    <mergeCell ref="B3:C3"/>
    <mergeCell ref="B4:C4"/>
    <mergeCell ref="D6:E6"/>
    <mergeCell ref="D7:E7"/>
    <mergeCell ref="D16:E16"/>
    <mergeCell ref="A1:E1"/>
    <mergeCell ref="D2:E2"/>
    <mergeCell ref="D3:E3"/>
    <mergeCell ref="D4:E4"/>
    <mergeCell ref="D5:E5"/>
    <mergeCell ref="A8:A9"/>
    <mergeCell ref="D8:E8"/>
    <mergeCell ref="D9:E9"/>
    <mergeCell ref="B5:C5"/>
    <mergeCell ref="B6:C6"/>
    <mergeCell ref="B7:C7"/>
    <mergeCell ref="B8:C8"/>
    <mergeCell ref="B9:C9"/>
    <mergeCell ref="A23:E23"/>
    <mergeCell ref="A32:D32"/>
    <mergeCell ref="D10:E10"/>
    <mergeCell ref="D11:E11"/>
    <mergeCell ref="D12:E12"/>
    <mergeCell ref="D13:E13"/>
    <mergeCell ref="A15:E15"/>
    <mergeCell ref="B11:C11"/>
    <mergeCell ref="B12:C12"/>
    <mergeCell ref="B10:C10"/>
    <mergeCell ref="B13:C13"/>
    <mergeCell ref="A16:A17"/>
    <mergeCell ref="C16:C17"/>
    <mergeCell ref="B16:B17"/>
    <mergeCell ref="C19:C20"/>
    <mergeCell ref="D19:D2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8" sqref="D8"/>
    </sheetView>
  </sheetViews>
  <sheetFormatPr defaultColWidth="9.140625" defaultRowHeight="12.75"/>
  <cols>
    <col min="1" max="1" width="7.421875" style="8" customWidth="1"/>
    <col min="2" max="2" width="55.7109375" style="7" customWidth="1"/>
    <col min="3" max="3" width="10.00390625" style="7" customWidth="1"/>
    <col min="4" max="4" width="16.00390625" style="7" customWidth="1"/>
    <col min="5" max="16384" width="9.140625" style="7" customWidth="1"/>
  </cols>
  <sheetData>
    <row r="1" spans="1:4" ht="57" customHeight="1">
      <c r="A1" s="114" t="s">
        <v>140</v>
      </c>
      <c r="B1" s="75"/>
      <c r="C1" s="75"/>
      <c r="D1" s="75"/>
    </row>
    <row r="3" spans="1:4" ht="12.75">
      <c r="A3" s="44" t="s">
        <v>69</v>
      </c>
      <c r="B3" s="44" t="s">
        <v>51</v>
      </c>
      <c r="C3" s="44" t="s">
        <v>112</v>
      </c>
      <c r="D3" s="69" t="s">
        <v>50</v>
      </c>
    </row>
    <row r="4" spans="1:4" ht="31.5">
      <c r="A4" s="10">
        <v>1</v>
      </c>
      <c r="B4" s="22" t="s">
        <v>141</v>
      </c>
      <c r="C4" s="42" t="s">
        <v>55</v>
      </c>
      <c r="D4" s="70">
        <v>130</v>
      </c>
    </row>
    <row r="5" spans="1:4" ht="31.5">
      <c r="A5" s="10">
        <v>2</v>
      </c>
      <c r="B5" s="22" t="s">
        <v>142</v>
      </c>
      <c r="C5" s="42" t="s">
        <v>55</v>
      </c>
      <c r="D5" s="70">
        <v>130</v>
      </c>
    </row>
    <row r="6" spans="1:4" ht="63">
      <c r="A6" s="10">
        <v>3</v>
      </c>
      <c r="B6" s="12" t="s">
        <v>143</v>
      </c>
      <c r="C6" s="42" t="s">
        <v>55</v>
      </c>
      <c r="D6" s="70">
        <v>0</v>
      </c>
    </row>
    <row r="7" spans="1:4" ht="31.5">
      <c r="A7" s="10">
        <v>4</v>
      </c>
      <c r="B7" s="12" t="s">
        <v>144</v>
      </c>
      <c r="C7" s="12"/>
      <c r="D7" s="70">
        <v>68.6</v>
      </c>
    </row>
  </sheetData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43.00390625" style="0" customWidth="1"/>
    <col min="3" max="3" width="40.00390625" style="0" customWidth="1"/>
  </cols>
  <sheetData>
    <row r="1" spans="1:3" ht="58.5" customHeight="1">
      <c r="A1" s="115" t="s">
        <v>145</v>
      </c>
      <c r="B1" s="115"/>
      <c r="C1" s="115"/>
    </row>
    <row r="2" spans="1:3" ht="15.75">
      <c r="A2" s="45"/>
      <c r="B2" s="11"/>
      <c r="C2" s="11"/>
    </row>
    <row r="3" spans="1:3" ht="67.5" customHeight="1">
      <c r="A3" s="36">
        <v>1</v>
      </c>
      <c r="B3" s="12" t="s">
        <v>146</v>
      </c>
      <c r="C3" s="22" t="s">
        <v>169</v>
      </c>
    </row>
    <row r="4" spans="1:3" ht="57.75" customHeight="1">
      <c r="A4" s="36">
        <v>2</v>
      </c>
      <c r="B4" s="12" t="s">
        <v>147</v>
      </c>
      <c r="C4" s="22" t="s">
        <v>170</v>
      </c>
    </row>
    <row r="5" spans="1:3" ht="81.75" customHeight="1">
      <c r="A5" s="36">
        <v>3</v>
      </c>
      <c r="B5" s="12" t="s">
        <v>148</v>
      </c>
      <c r="C5" s="22" t="s">
        <v>173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5" sqref="C5"/>
    </sheetView>
  </sheetViews>
  <sheetFormatPr defaultColWidth="9.140625" defaultRowHeight="12.75"/>
  <cols>
    <col min="1" max="1" width="5.57421875" style="38" customWidth="1"/>
    <col min="2" max="2" width="51.57421875" style="25" customWidth="1"/>
    <col min="3" max="3" width="42.8515625" style="25" customWidth="1"/>
    <col min="4" max="16384" width="9.140625" style="25" customWidth="1"/>
  </cols>
  <sheetData>
    <row r="1" spans="1:3" ht="46.5" customHeight="1">
      <c r="A1" s="116" t="s">
        <v>156</v>
      </c>
      <c r="B1" s="116"/>
      <c r="C1" s="116"/>
    </row>
    <row r="2" spans="1:3" ht="55.5" customHeight="1">
      <c r="A2" s="37">
        <v>1</v>
      </c>
      <c r="B2" s="22" t="s">
        <v>149</v>
      </c>
      <c r="C2" s="67" t="s">
        <v>174</v>
      </c>
    </row>
    <row r="3" spans="1:3" ht="33.75" customHeight="1">
      <c r="A3" s="37">
        <v>2</v>
      </c>
      <c r="B3" s="22" t="s">
        <v>150</v>
      </c>
      <c r="C3" s="42" t="s">
        <v>172</v>
      </c>
    </row>
    <row r="4" spans="1:3" ht="33.75" customHeight="1">
      <c r="A4" s="37">
        <v>3</v>
      </c>
      <c r="B4" s="22" t="s">
        <v>151</v>
      </c>
      <c r="C4" s="42" t="s">
        <v>171</v>
      </c>
    </row>
    <row r="5" spans="1:3" ht="63">
      <c r="A5" s="37">
        <v>4</v>
      </c>
      <c r="B5" s="12" t="s">
        <v>152</v>
      </c>
      <c r="C5" s="37" t="s">
        <v>53</v>
      </c>
    </row>
    <row r="6" spans="1:3" ht="31.5">
      <c r="A6" s="37">
        <v>5</v>
      </c>
      <c r="B6" s="12" t="s">
        <v>153</v>
      </c>
      <c r="C6" s="37">
        <v>24751</v>
      </c>
    </row>
    <row r="7" spans="1:3" ht="43.5" customHeight="1">
      <c r="A7" s="37">
        <v>6</v>
      </c>
      <c r="B7" s="12" t="s">
        <v>157</v>
      </c>
      <c r="C7" s="37">
        <v>6809</v>
      </c>
    </row>
    <row r="8" spans="1:3" ht="126">
      <c r="A8" s="37">
        <v>7</v>
      </c>
      <c r="B8" s="12" t="s">
        <v>154</v>
      </c>
      <c r="C8" s="37">
        <v>0</v>
      </c>
    </row>
    <row r="9" spans="1:3" ht="157.5">
      <c r="A9" s="37">
        <v>8</v>
      </c>
      <c r="B9" s="12" t="s">
        <v>155</v>
      </c>
      <c r="C9" s="37">
        <v>0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2014-03-21T11:38:52Z</cp:lastPrinted>
  <dcterms:created xsi:type="dcterms:W3CDTF">2013-04-30T06:13:15Z</dcterms:created>
  <dcterms:modified xsi:type="dcterms:W3CDTF">2014-04-16T07:11:15Z</dcterms:modified>
  <cp:category/>
  <cp:version/>
  <cp:contentType/>
  <cp:contentStatus/>
</cp:coreProperties>
</file>